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legosj\Downloads\"/>
    </mc:Choice>
  </mc:AlternateContent>
  <xr:revisionPtr revIDLastSave="0" documentId="13_ncr:1_{0A35D654-47FA-4D02-9C73-B90EF0AB65B2}" xr6:coauthVersionLast="47" xr6:coauthVersionMax="47" xr10:uidLastSave="{00000000-0000-0000-0000-000000000000}"/>
  <bookViews>
    <workbookView xWindow="-28920" yWindow="-75" windowWidth="29040" windowHeight="15840" xr2:uid="{59113959-E885-4A14-B08F-0CC3844915D4}"/>
  </bookViews>
  <sheets>
    <sheet name="FREE-FORM INVOICE" sheetId="6" r:id="rId1"/>
    <sheet name="CATALOG INVOICE" sheetId="1" r:id="rId2"/>
    <sheet name="Customers" sheetId="4" r:id="rId3"/>
    <sheet name="Goods &amp; Services" sheetId="2" r:id="rId4"/>
    <sheet name="Payment Terms" sheetId="5" r:id="rId5"/>
    <sheet name="Misc Tables" sheetId="3" r:id="rId6"/>
  </sheets>
  <definedNames>
    <definedName name="Classification" localSheetId="0">Classifications[Classifications]</definedName>
    <definedName name="Classification">Classifications[Classifications]</definedName>
    <definedName name="Customer" localSheetId="0">Customers[Customer Name]</definedName>
    <definedName name="Customer">Customers[Customer Name]</definedName>
    <definedName name="Description" localSheetId="0">Catalog[Item Description]</definedName>
    <definedName name="Description">Catalog[Item Description]</definedName>
    <definedName name="_xlnm.Print_Area" localSheetId="1">'CATALOG INVOICE'!$A$1:$H$38</definedName>
    <definedName name="_xlnm.Print_Area" localSheetId="0">'FREE-FORM INVOICE'!$A$1:$H$38</definedName>
    <definedName name="Term" localSheetId="0">Terms[Term]</definedName>
    <definedName name="Term">Terms[Term]</definedName>
    <definedName name="YN" localSheetId="0">YesNo[Yes/No]</definedName>
    <definedName name="YN">YesNo[Yes/No]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B12" i="1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5" i="6"/>
  <c r="H4" i="6"/>
  <c r="B11" i="1"/>
  <c r="B10" i="1"/>
  <c r="B9" i="1"/>
  <c r="B8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H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5" i="1"/>
  <c r="H4" i="1"/>
  <c r="H35" i="1" l="1"/>
  <c r="H37" i="1" s="1"/>
  <c r="H32" i="6"/>
  <c r="H35" i="6"/>
  <c r="H37" i="6" s="1"/>
  <c r="H32" i="1"/>
  <c r="H38" i="6" l="1"/>
  <c r="H38" i="1"/>
</calcChain>
</file>

<file path=xl/sharedStrings.xml><?xml version="1.0" encoding="utf-8"?>
<sst xmlns="http://schemas.openxmlformats.org/spreadsheetml/2006/main" count="163" uniqueCount="94">
  <si>
    <t>INVOICE</t>
  </si>
  <si>
    <t xml:space="preserve">DATE  </t>
  </si>
  <si>
    <t>← Enter the Date if other than today</t>
  </si>
  <si>
    <t xml:space="preserve">INVOICE #  </t>
  </si>
  <si>
    <t>PAYMENT TERMS</t>
  </si>
  <si>
    <t>BILL</t>
  </si>
  <si>
    <t>Customer Name</t>
  </si>
  <si>
    <t>REMIT</t>
  </si>
  <si>
    <t>Department Name</t>
  </si>
  <si>
    <t>FOR UArizona INTERNAL USE</t>
  </si>
  <si>
    <t xml:space="preserve">TO   </t>
  </si>
  <si>
    <t xml:space="preserve"> TO   </t>
  </si>
  <si>
    <t>Address 1</t>
  </si>
  <si>
    <t>ACCOUNT</t>
  </si>
  <si>
    <t>Address 2</t>
  </si>
  <si>
    <t>SUB-ACCOUNT</t>
  </si>
  <si>
    <t>OBJECT CODE</t>
  </si>
  <si>
    <t>Ph: 000-000-0000</t>
  </si>
  <si>
    <t>PROJECT CODE</t>
  </si>
  <si>
    <t>DESCRIPTION</t>
  </si>
  <si>
    <t>QUANTITY</t>
  </si>
  <si>
    <t>Taxable</t>
  </si>
  <si>
    <t>UNIT PRICE</t>
  </si>
  <si>
    <t>AMOUNT</t>
  </si>
  <si>
    <t>DISCOUNT</t>
  </si>
  <si>
    <t>← Enter Discount as a negative number, or change label to OTHER and enter Amount (will be included in TAX calculation)</t>
  </si>
  <si>
    <t>SUBTOTAL</t>
  </si>
  <si>
    <t>← Formula will sum all Amounts and DISCOUNT</t>
  </si>
  <si>
    <t>SHIPPING</t>
  </si>
  <si>
    <t>← Enter the tax percentage, if applicable</t>
  </si>
  <si>
    <t>HANDLING (TAXABLE)</t>
  </si>
  <si>
    <t>TAXABLE SUBTOTAL</t>
  </si>
  <si>
    <t>TAX RATE</t>
  </si>
  <si>
    <t>← Enter Shipping, if applicable</t>
  </si>
  <si>
    <t>TAX</t>
  </si>
  <si>
    <t>← Enter Handling, if applicable</t>
  </si>
  <si>
    <t>Please reference invoice number above with payment</t>
  </si>
  <si>
    <t>TOTAL AMOUNT DUE</t>
  </si>
  <si>
    <t>TO SEND: Print or Save the worksheet as a PDF</t>
  </si>
  <si>
    <t>City</t>
  </si>
  <si>
    <t>State</t>
  </si>
  <si>
    <t>Zip</t>
  </si>
  <si>
    <t>Phone</t>
  </si>
  <si>
    <t>Billing Email</t>
  </si>
  <si>
    <t>Contact Email</t>
  </si>
  <si>
    <t>Tax Exempt?</t>
  </si>
  <si>
    <t>000-000-0000</t>
  </si>
  <si>
    <t>test@customerurl.com</t>
  </si>
  <si>
    <t>N</t>
  </si>
  <si>
    <t>Y</t>
  </si>
  <si>
    <t>Item Description</t>
  </si>
  <si>
    <t>Unit Price</t>
  </si>
  <si>
    <t>Classification</t>
  </si>
  <si>
    <t>Taxable?</t>
  </si>
  <si>
    <t>Good</t>
  </si>
  <si>
    <t>Service</t>
  </si>
  <si>
    <t>Term</t>
  </si>
  <si>
    <t>Term Description</t>
  </si>
  <si>
    <t>Upon receipt</t>
  </si>
  <si>
    <t>Payment is expected as soon as the invoice is received.</t>
  </si>
  <si>
    <t>End of month</t>
  </si>
  <si>
    <t>Payment is due at the end of the month in which the invoice is received.</t>
  </si>
  <si>
    <t>Net 7</t>
  </si>
  <si>
    <t>Payment is due in 7 days</t>
  </si>
  <si>
    <t>Net 15</t>
  </si>
  <si>
    <t>Payment is due in 15 days</t>
  </si>
  <si>
    <t>Net 30</t>
  </si>
  <si>
    <t>Payment is due in 30 days</t>
  </si>
  <si>
    <t>Payment due upon delivery</t>
  </si>
  <si>
    <t>2/10 Net 30</t>
  </si>
  <si>
    <t>Payment is due in 30 days, but customer can take a 2% discount if paid within 10 days.</t>
  </si>
  <si>
    <t>Yes/No</t>
  </si>
  <si>
    <t>Classifications</t>
  </si>
  <si>
    <t>← Select Payment Terms</t>
  </si>
  <si>
    <t xml:space="preserve">Enter custom text, payment methods, purchase order/reference number, or other messages here
</t>
  </si>
  <si>
    <t>← Enter free-form Description of item sold, Quantity sold, "Y" or "N" for Taxable, and Unit Price; Amount will automatically calculate</t>
  </si>
  <si>
    <t>← Enter the Invoice Number. This is a unique sequential number that should begin with the four-digit department number. For example, 7702-1234</t>
  </si>
  <si>
    <t>Email address</t>
  </si>
  <si>
    <r>
      <t xml:space="preserve">Make all checks payable to: </t>
    </r>
    <r>
      <rPr>
        <b/>
        <sz val="11"/>
        <color theme="1"/>
        <rFont val="Arial"/>
        <family val="2"/>
      </rPr>
      <t>THE UNIVERSITY OF ARIZONA</t>
    </r>
  </si>
  <si>
    <t>Enter description</t>
  </si>
  <si>
    <t>test@example.com</t>
  </si>
  <si>
    <t>Example description (Taxable)</t>
  </si>
  <si>
    <t>Example description (Non-Taxable)</t>
  </si>
  <si>
    <t>← Select BILL TO Customer (populates from Customers tab)</t>
  </si>
  <si>
    <t>Pymt on Delivery</t>
  </si>
  <si>
    <t>ST</t>
  </si>
  <si>
    <t>ZIP</t>
  </si>
  <si>
    <t>City, ST ZIP</t>
  </si>
  <si>
    <t>Address Line 1</t>
  </si>
  <si>
    <t>Address Line 2</t>
  </si>
  <si>
    <t>Customer Name 1</t>
  </si>
  <si>
    <t>Customer Name 2</t>
  </si>
  <si>
    <t>← Select Item (populates from Goods &amp; Services tab) and enter Quantity sold; Amount will automatically calculate</t>
  </si>
  <si>
    <t>← Tax will automatically calculate by Taxable Subtotal (hidden row) *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</si>
</sst>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name val="Arial"/>
      <family val="2"/>
    </font>
    <font>
      <sz val="30"/>
      <color theme="4"/>
      <name val="Arial"/>
      <family val="2"/>
    </font>
    <font>
      <sz val="24"/>
      <color theme="4"/>
      <name val="Arial"/>
      <family val="2"/>
    </font>
    <font>
      <sz val="28"/>
      <color rgb="FF002060"/>
      <name val="Arial"/>
      <family val="2"/>
    </font>
    <font>
      <u/>
      <sz val="10"/>
      <color indexed="12"/>
      <name val="Verdana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8"/>
      <name val="Arial"/>
      <family val="2"/>
    </font>
    <font>
      <b/>
      <sz val="10"/>
      <color theme="1" tint="0.249977111117893"/>
      <name val="Arial"/>
      <family val="2"/>
    </font>
    <font>
      <b/>
      <sz val="10"/>
      <name val="Arial"/>
      <family val="2"/>
    </font>
    <font>
      <b/>
      <sz val="9"/>
      <color rgb="FFAB052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 tint="0.249977111117893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theme="1" tint="0.249977111117893"/>
      <name val="Arial"/>
      <family val="2"/>
    </font>
    <font>
      <b/>
      <sz val="9"/>
      <color theme="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10"/>
      <color rgb="FF00B050"/>
      <name val="Arial"/>
      <family val="2"/>
    </font>
    <font>
      <i/>
      <sz val="10"/>
      <color rgb="FF00B05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9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/>
      <bottom/>
      <diagonal/>
    </border>
    <border>
      <left/>
      <right/>
      <top style="thin">
        <color theme="1"/>
      </top>
      <bottom style="hair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10" fillId="0" borderId="0" xfId="1" applyNumberFormat="1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11" fillId="2" borderId="0" xfId="2" applyFont="1" applyFill="1" applyBorder="1" applyAlignment="1" applyProtection="1">
      <alignment horizontal="right" vertical="center" indent="1"/>
      <protection locked="0"/>
    </xf>
    <xf numFmtId="0" fontId="11" fillId="2" borderId="0" xfId="2" applyFont="1" applyFill="1" applyBorder="1" applyAlignment="1" applyProtection="1">
      <alignment horizontal="left" vertical="center" inden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>
      <alignment horizontal="right"/>
    </xf>
    <xf numFmtId="0" fontId="15" fillId="2" borderId="0" xfId="0" applyFont="1" applyFill="1" applyAlignment="1" applyProtection="1">
      <alignment horizontal="left" indent="1"/>
      <protection locked="0"/>
    </xf>
    <xf numFmtId="0" fontId="3" fillId="2" borderId="0" xfId="0" applyFont="1" applyFill="1"/>
    <xf numFmtId="0" fontId="16" fillId="2" borderId="2" xfId="0" applyFont="1" applyFill="1" applyBorder="1" applyAlignment="1">
      <alignment horizontal="right" vertical="top"/>
    </xf>
    <xf numFmtId="0" fontId="17" fillId="2" borderId="0" xfId="0" applyFont="1" applyFill="1" applyAlignment="1" applyProtection="1">
      <alignment horizontal="left" indent="1"/>
      <protection locked="0"/>
    </xf>
    <xf numFmtId="0" fontId="3" fillId="3" borderId="0" xfId="0" applyFont="1" applyFill="1"/>
    <xf numFmtId="0" fontId="18" fillId="3" borderId="3" xfId="0" applyFont="1" applyFill="1" applyBorder="1" applyAlignment="1">
      <alignment horizontal="right" vertical="center" indent="1"/>
    </xf>
    <xf numFmtId="0" fontId="16" fillId="2" borderId="0" xfId="0" applyFont="1" applyFill="1" applyAlignment="1">
      <alignment horizontal="right"/>
    </xf>
    <xf numFmtId="14" fontId="19" fillId="2" borderId="0" xfId="0" applyNumberFormat="1" applyFont="1" applyFill="1" applyAlignment="1" applyProtection="1">
      <alignment horizontal="left"/>
      <protection locked="0"/>
    </xf>
    <xf numFmtId="0" fontId="16" fillId="2" borderId="2" xfId="0" applyFont="1" applyFill="1" applyBorder="1" applyAlignment="1">
      <alignment horizontal="right"/>
    </xf>
    <xf numFmtId="0" fontId="16" fillId="2" borderId="0" xfId="0" applyFont="1" applyFill="1" applyAlignment="1">
      <alignment horizontal="right" vertical="center"/>
    </xf>
    <xf numFmtId="0" fontId="19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right" vertical="top"/>
    </xf>
    <xf numFmtId="0" fontId="19" fillId="2" borderId="0" xfId="0" applyFont="1" applyFill="1" applyAlignment="1" applyProtection="1">
      <alignment horizontal="left" vertical="top"/>
      <protection locked="0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horizontal="left"/>
    </xf>
    <xf numFmtId="0" fontId="21" fillId="2" borderId="0" xfId="0" applyFont="1" applyFill="1"/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right" vertical="center"/>
    </xf>
    <xf numFmtId="2" fontId="17" fillId="2" borderId="7" xfId="0" applyNumberFormat="1" applyFont="1" applyFill="1" applyBorder="1" applyAlignment="1" applyProtection="1">
      <alignment horizontal="center" vertical="center"/>
      <protection locked="0"/>
    </xf>
    <xf numFmtId="43" fontId="17" fillId="2" borderId="7" xfId="0" applyNumberFormat="1" applyFont="1" applyFill="1" applyBorder="1" applyAlignment="1" applyProtection="1">
      <alignment horizontal="right" vertical="center" indent="1"/>
      <protection locked="0"/>
    </xf>
    <xf numFmtId="43" fontId="17" fillId="0" borderId="8" xfId="0" applyNumberFormat="1" applyFont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indent="1"/>
    </xf>
    <xf numFmtId="0" fontId="24" fillId="2" borderId="0" xfId="0" applyFont="1" applyFill="1" applyAlignment="1">
      <alignment horizontal="right" vertical="center" indent="1"/>
    </xf>
    <xf numFmtId="44" fontId="14" fillId="2" borderId="0" xfId="0" applyNumberFormat="1" applyFont="1" applyFill="1" applyAlignment="1">
      <alignment horizontal="right" vertical="center"/>
    </xf>
    <xf numFmtId="0" fontId="24" fillId="2" borderId="0" xfId="0" applyFont="1" applyFill="1" applyAlignment="1">
      <alignment horizontal="left"/>
    </xf>
    <xf numFmtId="0" fontId="17" fillId="3" borderId="9" xfId="0" applyFont="1" applyFill="1" applyBorder="1" applyAlignment="1" applyProtection="1">
      <alignment horizontal="left" vertical="center"/>
      <protection locked="0"/>
    </xf>
    <xf numFmtId="44" fontId="15" fillId="3" borderId="10" xfId="0" applyNumberFormat="1" applyFont="1" applyFill="1" applyBorder="1" applyAlignment="1">
      <alignment horizontal="right" vertical="center"/>
    </xf>
    <xf numFmtId="0" fontId="25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left"/>
    </xf>
    <xf numFmtId="0" fontId="17" fillId="3" borderId="0" xfId="0" applyFont="1" applyFill="1" applyAlignment="1">
      <alignment horizontal="right" vertical="center" indent="1"/>
    </xf>
    <xf numFmtId="0" fontId="27" fillId="0" borderId="0" xfId="0" applyFont="1"/>
    <xf numFmtId="0" fontId="27" fillId="2" borderId="0" xfId="0" applyFont="1" applyFill="1"/>
    <xf numFmtId="0" fontId="28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vertical="center" wrapText="1"/>
    </xf>
    <xf numFmtId="0" fontId="23" fillId="2" borderId="0" xfId="0" applyFont="1" applyFill="1"/>
    <xf numFmtId="2" fontId="17" fillId="2" borderId="12" xfId="0" applyNumberFormat="1" applyFont="1" applyFill="1" applyBorder="1" applyAlignment="1" applyProtection="1">
      <alignment horizontal="center" vertical="center"/>
      <protection locked="0"/>
    </xf>
    <xf numFmtId="43" fontId="17" fillId="0" borderId="11" xfId="0" applyNumberFormat="1" applyFont="1" applyBorder="1" applyAlignment="1">
      <alignment horizontal="right" vertical="center"/>
    </xf>
    <xf numFmtId="43" fontId="0" fillId="0" borderId="0" xfId="0" applyNumberFormat="1"/>
    <xf numFmtId="0" fontId="3" fillId="0" borderId="0" xfId="0" applyFont="1" applyAlignment="1" applyProtection="1">
      <alignment horizontal="left"/>
      <protection locked="0"/>
    </xf>
    <xf numFmtId="0" fontId="30" fillId="0" borderId="0" xfId="0" applyFont="1" applyAlignment="1">
      <alignment horizontal="left"/>
    </xf>
    <xf numFmtId="0" fontId="7" fillId="0" borderId="0" xfId="2" applyFill="1" applyAlignment="1" applyProtection="1">
      <alignment horizontal="left"/>
      <protection locked="0"/>
    </xf>
    <xf numFmtId="164" fontId="14" fillId="2" borderId="0" xfId="0" applyNumberFormat="1" applyFont="1" applyFill="1" applyAlignment="1" applyProtection="1">
      <alignment horizontal="right" vertical="center"/>
      <protection locked="0"/>
    </xf>
    <xf numFmtId="43" fontId="17" fillId="2" borderId="13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>
      <alignment vertical="center"/>
    </xf>
    <xf numFmtId="49" fontId="17" fillId="3" borderId="0" xfId="0" applyNumberFormat="1" applyFont="1" applyFill="1" applyAlignment="1">
      <alignment horizontal="right" vertical="center" indent="1"/>
    </xf>
    <xf numFmtId="0" fontId="22" fillId="0" borderId="5" xfId="0" applyFont="1" applyFill="1" applyBorder="1" applyAlignment="1">
      <alignment horizontal="center" vertical="center" wrapText="1"/>
    </xf>
    <xf numFmtId="2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indent="1"/>
      <protection locked="0"/>
    </xf>
    <xf numFmtId="0" fontId="17" fillId="2" borderId="14" xfId="0" applyFont="1" applyFill="1" applyBorder="1" applyAlignment="1" applyProtection="1">
      <alignment horizontal="left" indent="1"/>
      <protection locked="0"/>
    </xf>
    <xf numFmtId="14" fontId="12" fillId="2" borderId="0" xfId="0" applyNumberFormat="1" applyFont="1" applyFill="1" applyAlignment="1" applyProtection="1">
      <alignment horizontal="left" vertical="center"/>
      <protection locked="0"/>
    </xf>
    <xf numFmtId="0" fontId="12" fillId="2" borderId="0" xfId="2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>
      <alignment horizontal="right" vertical="center" indent="1"/>
    </xf>
    <xf numFmtId="0" fontId="12" fillId="3" borderId="0" xfId="0" applyFont="1" applyFill="1" applyAlignment="1">
      <alignment horizontal="center"/>
    </xf>
    <xf numFmtId="0" fontId="15" fillId="2" borderId="14" xfId="0" applyFont="1" applyFill="1" applyBorder="1" applyAlignment="1" applyProtection="1">
      <alignment horizontal="left" indent="1"/>
      <protection locked="0"/>
    </xf>
    <xf numFmtId="0" fontId="15" fillId="2" borderId="0" xfId="0" applyFont="1" applyFill="1" applyAlignment="1" applyProtection="1">
      <alignment horizontal="left" indent="1"/>
      <protection locked="0"/>
    </xf>
    <xf numFmtId="0" fontId="17" fillId="2" borderId="14" xfId="0" applyFont="1" applyFill="1" applyBorder="1" applyAlignment="1" applyProtection="1">
      <alignment horizontal="left" indent="1"/>
      <protection locked="0"/>
    </xf>
    <xf numFmtId="0" fontId="17" fillId="2" borderId="0" xfId="0" applyFont="1" applyFill="1" applyAlignment="1" applyProtection="1">
      <alignment horizontal="left" indent="1"/>
      <protection locked="0"/>
    </xf>
    <xf numFmtId="0" fontId="17" fillId="2" borderId="17" xfId="0" applyFont="1" applyFill="1" applyBorder="1" applyAlignment="1" applyProtection="1">
      <alignment vertical="center" wrapText="1"/>
      <protection locked="0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7" fillId="2" borderId="15" xfId="0" applyFont="1" applyFill="1" applyBorder="1" applyAlignment="1" applyProtection="1">
      <alignment vertical="center" wrapText="1"/>
      <protection locked="0"/>
    </xf>
    <xf numFmtId="0" fontId="17" fillId="2" borderId="16" xfId="0" applyFont="1" applyFill="1" applyBorder="1" applyAlignment="1" applyProtection="1">
      <alignment vertical="center" wrapText="1"/>
      <protection locked="0"/>
    </xf>
    <xf numFmtId="0" fontId="31" fillId="2" borderId="0" xfId="0" applyFont="1" applyFill="1" applyAlignment="1" applyProtection="1">
      <alignment horizontal="center" vertical="top" wrapText="1"/>
      <protection locked="0"/>
    </xf>
    <xf numFmtId="0" fontId="30" fillId="0" borderId="0" xfId="0" applyFont="1" applyAlignment="1"/>
    <xf numFmtId="0" fontId="21" fillId="0" borderId="0" xfId="0" applyFont="1" applyAlignment="1">
      <alignment horizontal="center"/>
    </xf>
    <xf numFmtId="0" fontId="33" fillId="2" borderId="0" xfId="0" applyFont="1" applyFill="1" applyAlignment="1" applyProtection="1">
      <alignment horizontal="center" vertical="top"/>
      <protection locked="0"/>
    </xf>
    <xf numFmtId="0" fontId="30" fillId="0" borderId="0" xfId="0" applyFont="1" applyAlignment="1">
      <alignment horizontal="center" vertical="top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Alignment="1"/>
  </cellXfs>
  <cellStyles count="3">
    <cellStyle name="Comma" xfId="1" builtinId="3"/>
    <cellStyle name="Hyperlink" xfId="2" builtinId="8"/>
    <cellStyle name="Normal" xfId="0" builtinId="0"/>
  </cellStyles>
  <dxfs count="1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162121</xdr:rowOff>
    </xdr:from>
    <xdr:to>
      <xdr:col>2</xdr:col>
      <xdr:colOff>226180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C1F44F-DC59-4FB4-AE5B-7D7F5646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25729" y="164026"/>
          <a:ext cx="2434076" cy="594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162121</xdr:rowOff>
    </xdr:from>
    <xdr:to>
      <xdr:col>2</xdr:col>
      <xdr:colOff>226180</xdr:colOff>
      <xdr:row>2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750FB9-E917-116F-EF55-EB77B0419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23824" y="162121"/>
          <a:ext cx="2531231" cy="5998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0B9560-E40E-4320-B6C1-94C2A158AD5B}" name="Customers" displayName="Customers" ref="A1:J3" totalsRowShown="0" headerRowDxfId="15" dataDxfId="14">
  <autoFilter ref="A1:J3" xr:uid="{E30B9560-E40E-4320-B6C1-94C2A158AD5B}"/>
  <tableColumns count="10">
    <tableColumn id="1" xr3:uid="{21C4E444-D722-4C38-BB3A-9E5346FED7A6}" name="Customer Name" dataDxfId="13"/>
    <tableColumn id="2" xr3:uid="{CDA1DF74-2DE5-4C95-8672-47E0CEE98774}" name="Address 1" dataDxfId="12"/>
    <tableColumn id="3" xr3:uid="{7D709533-DF60-4A7B-84E3-7677F5D66CA9}" name="Address 2" dataDxfId="11"/>
    <tableColumn id="4" xr3:uid="{8204F482-5D53-4EF5-A423-20BD292B63BA}" name="City" dataDxfId="10"/>
    <tableColumn id="5" xr3:uid="{8C2954B2-6B88-4A73-98C9-BD8B6893E5B6}" name="State" dataDxfId="9"/>
    <tableColumn id="6" xr3:uid="{7DD3DAC1-B660-4A43-AE97-FDC616B3C55B}" name="Zip" dataDxfId="8"/>
    <tableColumn id="7" xr3:uid="{35A34C08-96AC-4B66-926C-4EF72E0F3833}" name="Phone" dataDxfId="7"/>
    <tableColumn id="8" xr3:uid="{4B7BA7F4-2D93-4019-B694-632A1CD5B0BF}" name="Billing Email" dataDxfId="6"/>
    <tableColumn id="9" xr3:uid="{3CC2CE96-34CC-4370-93BD-24E49BBD10D5}" name="Contact Email" dataDxfId="5"/>
    <tableColumn id="10" xr3:uid="{19537849-6086-4872-ABA1-76C2FF1568D5}" name="Tax Exempt?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46B7FC-8083-4F1F-A816-12F7B6E7EFE1}" name="Catalog" displayName="Catalog" ref="A1:D3" totalsRowShown="0">
  <autoFilter ref="A1:D3" xr:uid="{9F46B7FC-8083-4F1F-A816-12F7B6E7EFE1}"/>
  <tableColumns count="4">
    <tableColumn id="1" xr3:uid="{0947FABB-C69F-4A04-897A-8B84C7068F77}" name="Item Description"/>
    <tableColumn id="2" xr3:uid="{C4408D95-E9AA-471A-B3D6-FDE6919B34FE}" name="Unit Price" dataDxfId="3"/>
    <tableColumn id="3" xr3:uid="{8C1D7F7B-64A6-4FA3-AC7D-E7A232172E0B}" name="Classification"/>
    <tableColumn id="4" xr3:uid="{637D0DFC-0F6C-4B98-A1EF-1B0799AC4C9C}" name="Taxable?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F07AE6-43F6-447F-969E-64BA8133B8FD}" name="Terms" displayName="Terms" ref="A1:B8" totalsRowShown="0" dataDxfId="2">
  <autoFilter ref="A1:B8" xr:uid="{A8F07AE6-43F6-447F-969E-64BA8133B8FD}"/>
  <tableColumns count="2">
    <tableColumn id="1" xr3:uid="{C86B1320-593A-46FF-9425-5564AD0E263A}" name="Term" dataDxfId="1"/>
    <tableColumn id="2" xr3:uid="{AC47CCDA-7309-45CF-89FE-ACEA02DC76F8}" name="Term Description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29C40-55F3-4546-80FC-4E20825987A2}" name="YesNo" displayName="YesNo" ref="A1:A3" totalsRowShown="0">
  <autoFilter ref="A1:A3" xr:uid="{E1629C40-55F3-4546-80FC-4E20825987A2}"/>
  <tableColumns count="1">
    <tableColumn id="1" xr3:uid="{B5947662-F005-404E-B789-AFE5CD743085}" name="Yes/N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B15D0B-B350-426B-B621-797505AF4BE7}" name="Classifications" displayName="Classifications" ref="C1:C3" totalsRowShown="0">
  <autoFilter ref="C1:C3" xr:uid="{92B15D0B-B350-426B-B621-797505AF4BE7}"/>
  <tableColumns count="1">
    <tableColumn id="1" xr3:uid="{E618C743-894C-45B1-A3B9-BBEF46558F34}" name="Classifica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test@customerurl.com" TargetMode="External"/><Relationship Id="rId1" Type="http://schemas.openxmlformats.org/officeDocument/2006/relationships/hyperlink" Target="mailto:test@example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F7CC-B825-46EF-AD6E-60EC3BF94891}">
  <sheetPr>
    <pageSetUpPr fitToPage="1"/>
  </sheetPr>
  <dimension ref="A1:V43"/>
  <sheetViews>
    <sheetView showGridLines="0" tabSelected="1" zoomScaleNormal="100" workbookViewId="0">
      <selection activeCell="H5" sqref="H5"/>
    </sheetView>
  </sheetViews>
  <sheetFormatPr defaultColWidth="9.140625" defaultRowHeight="12.75" x14ac:dyDescent="0.2"/>
  <cols>
    <col min="1" max="1" width="6.28515625" style="2" customWidth="1"/>
    <col min="2" max="2" width="27.7109375" style="2" customWidth="1"/>
    <col min="3" max="3" width="6.85546875" style="2" customWidth="1"/>
    <col min="4" max="4" width="20.28515625" style="2" customWidth="1"/>
    <col min="5" max="5" width="9.28515625" style="2" customWidth="1"/>
    <col min="6" max="6" width="7.42578125" style="2" bestFit="1" customWidth="1"/>
    <col min="7" max="7" width="11.7109375" style="2" customWidth="1"/>
    <col min="8" max="8" width="16.7109375" style="2" customWidth="1"/>
    <col min="9" max="9" width="2" style="2" customWidth="1"/>
    <col min="10" max="10" width="29.42578125" style="2" customWidth="1"/>
    <col min="11" max="16384" width="9.140625" style="2"/>
  </cols>
  <sheetData>
    <row r="1" spans="1:22" ht="18" customHeight="1" x14ac:dyDescent="0.2">
      <c r="A1" s="1"/>
      <c r="B1" s="1"/>
      <c r="C1" s="1"/>
      <c r="D1" s="1"/>
      <c r="E1" s="1"/>
      <c r="F1" s="1"/>
      <c r="G1" s="1"/>
      <c r="H1" s="1"/>
    </row>
    <row r="2" spans="1:22" ht="37.5" customHeight="1" x14ac:dyDescent="0.5">
      <c r="A2" s="3"/>
      <c r="B2" s="3"/>
      <c r="C2" s="3"/>
      <c r="D2" s="3"/>
      <c r="E2" s="3"/>
      <c r="F2" s="3"/>
      <c r="G2" s="4"/>
      <c r="H2" s="5" t="s">
        <v>0</v>
      </c>
      <c r="J2" s="46"/>
      <c r="K2" s="48"/>
    </row>
    <row r="3" spans="1:22" ht="18" customHeight="1" x14ac:dyDescent="0.2">
      <c r="A3" s="6"/>
      <c r="B3" s="6"/>
      <c r="C3" s="6"/>
      <c r="D3" s="6"/>
      <c r="E3" s="6"/>
      <c r="F3" s="6"/>
      <c r="G3" s="7"/>
      <c r="H3" s="7"/>
      <c r="J3" s="8"/>
    </row>
    <row r="4" spans="1:22" s="9" customFormat="1" ht="18.95" customHeight="1" x14ac:dyDescent="0.25">
      <c r="D4" s="10"/>
      <c r="E4" s="10"/>
      <c r="F4" s="10"/>
      <c r="G4" s="11" t="s">
        <v>1</v>
      </c>
      <c r="H4" s="68">
        <f ca="1">TODAY()</f>
        <v>45322</v>
      </c>
      <c r="J4" s="12" t="s">
        <v>2</v>
      </c>
    </row>
    <row r="5" spans="1:22" ht="18.95" customHeight="1" x14ac:dyDescent="0.2">
      <c r="A5" s="13"/>
      <c r="B5" s="13"/>
      <c r="C5" s="14"/>
      <c r="D5" s="15"/>
      <c r="E5" s="13"/>
      <c r="F5" s="13"/>
      <c r="G5" s="16" t="s">
        <v>3</v>
      </c>
      <c r="H5" s="69"/>
      <c r="J5" s="12" t="s">
        <v>76</v>
      </c>
      <c r="M5" s="48"/>
      <c r="V5" s="49"/>
    </row>
    <row r="6" spans="1:22" ht="18.95" customHeight="1" x14ac:dyDescent="0.2">
      <c r="A6" s="13"/>
      <c r="B6" s="13"/>
      <c r="C6" s="14"/>
      <c r="D6" s="15"/>
      <c r="E6" s="13"/>
      <c r="F6" s="13"/>
      <c r="G6" s="13" t="s">
        <v>4</v>
      </c>
      <c r="H6" s="69"/>
      <c r="J6" s="12" t="s">
        <v>73</v>
      </c>
      <c r="L6" s="48"/>
      <c r="M6" s="48"/>
      <c r="V6" s="49"/>
    </row>
    <row r="7" spans="1:22" ht="18.95" customHeight="1" x14ac:dyDescent="0.2">
      <c r="A7" s="17" t="s">
        <v>5</v>
      </c>
      <c r="B7" s="18" t="s">
        <v>6</v>
      </c>
      <c r="C7" s="17" t="s">
        <v>7</v>
      </c>
      <c r="D7" s="73" t="s">
        <v>8</v>
      </c>
      <c r="E7" s="74"/>
      <c r="F7" s="90"/>
      <c r="G7" s="90"/>
      <c r="H7" s="90"/>
      <c r="J7" s="12"/>
      <c r="K7" s="19"/>
      <c r="L7" s="19"/>
    </row>
    <row r="8" spans="1:22" ht="18.95" customHeight="1" x14ac:dyDescent="0.2">
      <c r="A8" s="20" t="s">
        <v>10</v>
      </c>
      <c r="B8" s="67" t="s">
        <v>12</v>
      </c>
      <c r="C8" s="20" t="s">
        <v>10</v>
      </c>
      <c r="D8" s="75" t="s">
        <v>12</v>
      </c>
      <c r="E8" s="76"/>
      <c r="F8" s="72" t="s">
        <v>9</v>
      </c>
      <c r="G8" s="72"/>
      <c r="H8" s="72"/>
      <c r="J8" s="12"/>
      <c r="K8" s="24"/>
      <c r="L8" s="25"/>
      <c r="M8" s="19"/>
    </row>
    <row r="9" spans="1:22" ht="18.95" customHeight="1" x14ac:dyDescent="0.2">
      <c r="A9" s="26"/>
      <c r="B9" s="67" t="s">
        <v>14</v>
      </c>
      <c r="C9" s="66"/>
      <c r="D9" s="75" t="s">
        <v>14</v>
      </c>
      <c r="E9" s="76"/>
      <c r="F9" s="22"/>
      <c r="G9" s="23" t="s">
        <v>13</v>
      </c>
      <c r="H9" s="47"/>
      <c r="J9" s="19"/>
      <c r="K9" s="27"/>
      <c r="L9" s="28"/>
      <c r="M9" s="19"/>
    </row>
    <row r="10" spans="1:22" ht="18.95" customHeight="1" x14ac:dyDescent="0.2">
      <c r="A10" s="26"/>
      <c r="B10" s="67" t="s">
        <v>87</v>
      </c>
      <c r="C10" s="66"/>
      <c r="D10" s="75" t="s">
        <v>87</v>
      </c>
      <c r="E10" s="76"/>
      <c r="F10" s="22"/>
      <c r="G10" s="23" t="s">
        <v>15</v>
      </c>
      <c r="H10" s="47"/>
      <c r="K10" s="29"/>
      <c r="L10" s="30"/>
      <c r="M10" s="19"/>
    </row>
    <row r="11" spans="1:22" ht="18.95" customHeight="1" x14ac:dyDescent="0.2">
      <c r="A11" s="26"/>
      <c r="B11" s="67" t="s">
        <v>17</v>
      </c>
      <c r="C11" s="66"/>
      <c r="D11" s="75" t="s">
        <v>17</v>
      </c>
      <c r="E11" s="76"/>
      <c r="F11" s="22"/>
      <c r="G11" s="23" t="s">
        <v>16</v>
      </c>
      <c r="H11" s="63"/>
      <c r="K11" s="19"/>
      <c r="L11" s="19"/>
      <c r="M11" s="19"/>
    </row>
    <row r="12" spans="1:22" ht="18.95" customHeight="1" x14ac:dyDescent="0.2">
      <c r="A12" s="26"/>
      <c r="B12" s="67" t="s">
        <v>77</v>
      </c>
      <c r="C12" s="66"/>
      <c r="D12" s="75" t="s">
        <v>77</v>
      </c>
      <c r="E12" s="76"/>
      <c r="F12" s="22"/>
      <c r="G12" s="23" t="s">
        <v>18</v>
      </c>
      <c r="H12" s="47"/>
      <c r="J12" s="48"/>
      <c r="K12" s="19"/>
      <c r="L12" s="19"/>
      <c r="M12" s="19"/>
    </row>
    <row r="13" spans="1:22" ht="18.95" customHeight="1" x14ac:dyDescent="0.2">
      <c r="A13" s="32"/>
      <c r="B13" s="32"/>
      <c r="C13" s="21"/>
      <c r="D13" s="21"/>
      <c r="E13" s="32"/>
      <c r="F13" s="32"/>
      <c r="G13" s="33"/>
      <c r="H13" s="33"/>
      <c r="K13" s="19"/>
      <c r="L13" s="19"/>
      <c r="M13" s="19"/>
    </row>
    <row r="14" spans="1:22" ht="18.95" customHeight="1" x14ac:dyDescent="0.2">
      <c r="A14" s="79" t="s">
        <v>19</v>
      </c>
      <c r="B14" s="79"/>
      <c r="C14" s="79"/>
      <c r="D14" s="80"/>
      <c r="E14" s="34" t="s">
        <v>20</v>
      </c>
      <c r="F14" s="64" t="s">
        <v>21</v>
      </c>
      <c r="G14" s="34" t="s">
        <v>22</v>
      </c>
      <c r="H14" s="35" t="s">
        <v>23</v>
      </c>
      <c r="J14" s="31"/>
    </row>
    <row r="15" spans="1:22" ht="24" customHeight="1" x14ac:dyDescent="0.2">
      <c r="A15" s="81" t="s">
        <v>79</v>
      </c>
      <c r="B15" s="81"/>
      <c r="C15" s="81"/>
      <c r="D15" s="82"/>
      <c r="E15" s="36">
        <v>2</v>
      </c>
      <c r="F15" s="36" t="s">
        <v>49</v>
      </c>
      <c r="G15" s="37">
        <v>50</v>
      </c>
      <c r="H15" s="38">
        <f>ROUND(E15*G15,2)</f>
        <v>100</v>
      </c>
      <c r="J15" s="12" t="s">
        <v>75</v>
      </c>
      <c r="O15" s="48"/>
    </row>
    <row r="16" spans="1:22" ht="24" customHeight="1" x14ac:dyDescent="0.2">
      <c r="A16" s="77"/>
      <c r="B16" s="77"/>
      <c r="C16" s="77"/>
      <c r="D16" s="78"/>
      <c r="E16" s="36"/>
      <c r="F16" s="36"/>
      <c r="G16" s="37"/>
      <c r="H16" s="38">
        <f t="shared" ref="H16:H30" si="0">ROUND(E16*G16,2)</f>
        <v>0</v>
      </c>
      <c r="O16" s="48"/>
    </row>
    <row r="17" spans="1:16" ht="24" customHeight="1" x14ac:dyDescent="0.2">
      <c r="A17" s="77"/>
      <c r="B17" s="77"/>
      <c r="C17" s="77"/>
      <c r="D17" s="78"/>
      <c r="E17" s="36"/>
      <c r="F17" s="36"/>
      <c r="G17" s="37"/>
      <c r="H17" s="38">
        <f t="shared" si="0"/>
        <v>0</v>
      </c>
      <c r="O17" s="48"/>
    </row>
    <row r="18" spans="1:16" ht="24" customHeight="1" x14ac:dyDescent="0.2">
      <c r="A18" s="77"/>
      <c r="B18" s="77"/>
      <c r="C18" s="77"/>
      <c r="D18" s="78"/>
      <c r="E18" s="36"/>
      <c r="F18" s="36"/>
      <c r="G18" s="37"/>
      <c r="H18" s="38">
        <f t="shared" si="0"/>
        <v>0</v>
      </c>
      <c r="O18" s="48"/>
    </row>
    <row r="19" spans="1:16" ht="24" customHeight="1" x14ac:dyDescent="0.2">
      <c r="A19" s="77"/>
      <c r="B19" s="77"/>
      <c r="C19" s="77"/>
      <c r="D19" s="78"/>
      <c r="E19" s="36"/>
      <c r="F19" s="36"/>
      <c r="G19" s="37"/>
      <c r="H19" s="38">
        <f t="shared" si="0"/>
        <v>0</v>
      </c>
      <c r="O19" s="48"/>
    </row>
    <row r="20" spans="1:16" ht="24" customHeight="1" x14ac:dyDescent="0.2">
      <c r="A20" s="77"/>
      <c r="B20" s="77"/>
      <c r="C20" s="77"/>
      <c r="D20" s="78"/>
      <c r="E20" s="36"/>
      <c r="F20" s="36"/>
      <c r="G20" s="37"/>
      <c r="H20" s="38">
        <f t="shared" si="0"/>
        <v>0</v>
      </c>
      <c r="J20" s="31"/>
    </row>
    <row r="21" spans="1:16" ht="24" customHeight="1" x14ac:dyDescent="0.2">
      <c r="A21" s="77"/>
      <c r="B21" s="77"/>
      <c r="C21" s="77"/>
      <c r="D21" s="78"/>
      <c r="E21" s="36"/>
      <c r="F21" s="36"/>
      <c r="G21" s="37"/>
      <c r="H21" s="38">
        <f t="shared" si="0"/>
        <v>0</v>
      </c>
      <c r="J21" s="31"/>
    </row>
    <row r="22" spans="1:16" ht="24" customHeight="1" x14ac:dyDescent="0.2">
      <c r="A22" s="77"/>
      <c r="B22" s="77"/>
      <c r="C22" s="77"/>
      <c r="D22" s="78"/>
      <c r="E22" s="36"/>
      <c r="F22" s="36"/>
      <c r="G22" s="37"/>
      <c r="H22" s="38">
        <f t="shared" si="0"/>
        <v>0</v>
      </c>
    </row>
    <row r="23" spans="1:16" ht="24" customHeight="1" x14ac:dyDescent="0.2">
      <c r="A23" s="77"/>
      <c r="B23" s="77"/>
      <c r="C23" s="77"/>
      <c r="D23" s="78"/>
      <c r="E23" s="36"/>
      <c r="F23" s="36"/>
      <c r="G23" s="37"/>
      <c r="H23" s="38">
        <f t="shared" si="0"/>
        <v>0</v>
      </c>
      <c r="J23" s="31"/>
    </row>
    <row r="24" spans="1:16" ht="24" customHeight="1" x14ac:dyDescent="0.2">
      <c r="A24" s="77"/>
      <c r="B24" s="77"/>
      <c r="C24" s="77"/>
      <c r="D24" s="78"/>
      <c r="E24" s="36"/>
      <c r="F24" s="36"/>
      <c r="G24" s="37"/>
      <c r="H24" s="38">
        <f t="shared" si="0"/>
        <v>0</v>
      </c>
    </row>
    <row r="25" spans="1:16" ht="24" customHeight="1" x14ac:dyDescent="0.2">
      <c r="A25" s="77"/>
      <c r="B25" s="77"/>
      <c r="C25" s="77"/>
      <c r="D25" s="78"/>
      <c r="E25" s="36"/>
      <c r="F25" s="36"/>
      <c r="G25" s="37"/>
      <c r="H25" s="38">
        <f t="shared" si="0"/>
        <v>0</v>
      </c>
    </row>
    <row r="26" spans="1:16" ht="24" customHeight="1" x14ac:dyDescent="0.2">
      <c r="A26" s="77"/>
      <c r="B26" s="77"/>
      <c r="C26" s="77"/>
      <c r="D26" s="78"/>
      <c r="E26" s="36"/>
      <c r="F26" s="36"/>
      <c r="G26" s="37"/>
      <c r="H26" s="38">
        <f t="shared" si="0"/>
        <v>0</v>
      </c>
    </row>
    <row r="27" spans="1:16" ht="24" customHeight="1" x14ac:dyDescent="0.2">
      <c r="A27" s="77"/>
      <c r="B27" s="77"/>
      <c r="C27" s="77"/>
      <c r="D27" s="78"/>
      <c r="E27" s="36"/>
      <c r="F27" s="36"/>
      <c r="G27" s="37"/>
      <c r="H27" s="38">
        <f t="shared" si="0"/>
        <v>0</v>
      </c>
    </row>
    <row r="28" spans="1:16" ht="24" customHeight="1" x14ac:dyDescent="0.2">
      <c r="A28" s="77"/>
      <c r="B28" s="77"/>
      <c r="C28" s="77"/>
      <c r="D28" s="78"/>
      <c r="E28" s="36"/>
      <c r="F28" s="36"/>
      <c r="G28" s="37"/>
      <c r="H28" s="38">
        <f t="shared" si="0"/>
        <v>0</v>
      </c>
    </row>
    <row r="29" spans="1:16" ht="24" customHeight="1" x14ac:dyDescent="0.2">
      <c r="A29" s="77"/>
      <c r="B29" s="77"/>
      <c r="C29" s="77"/>
      <c r="D29" s="78"/>
      <c r="E29" s="36"/>
      <c r="F29" s="36"/>
      <c r="G29" s="37"/>
      <c r="H29" s="38">
        <f t="shared" si="0"/>
        <v>0</v>
      </c>
    </row>
    <row r="30" spans="1:16" ht="24" customHeight="1" x14ac:dyDescent="0.2">
      <c r="A30" s="88"/>
      <c r="B30" s="88"/>
      <c r="C30" s="88"/>
      <c r="D30" s="89"/>
      <c r="E30" s="54"/>
      <c r="F30" s="65"/>
      <c r="G30" s="61"/>
      <c r="H30" s="55">
        <f t="shared" si="0"/>
        <v>0</v>
      </c>
      <c r="J30" s="31"/>
    </row>
    <row r="31" spans="1:16" ht="18.95" customHeight="1" x14ac:dyDescent="0.2">
      <c r="A31" s="45"/>
      <c r="B31" s="45"/>
      <c r="C31" s="45"/>
      <c r="D31" s="45"/>
      <c r="E31" s="42"/>
      <c r="F31" s="42"/>
      <c r="G31" s="40" t="s">
        <v>24</v>
      </c>
      <c r="H31" s="41">
        <v>-10</v>
      </c>
      <c r="J31" s="12" t="s">
        <v>25</v>
      </c>
      <c r="P31" s="48"/>
    </row>
    <row r="32" spans="1:16" ht="18.95" customHeight="1" x14ac:dyDescent="0.2">
      <c r="A32" s="83" t="s">
        <v>74</v>
      </c>
      <c r="B32" s="84"/>
      <c r="C32" s="84"/>
      <c r="D32" s="84"/>
      <c r="E32" s="53"/>
      <c r="F32" s="53"/>
      <c r="G32" s="40" t="s">
        <v>26</v>
      </c>
      <c r="H32" s="41">
        <f>SUM(H15:H30,H31)</f>
        <v>90</v>
      </c>
      <c r="J32" s="12" t="s">
        <v>27</v>
      </c>
    </row>
    <row r="33" spans="1:14" ht="18.95" customHeight="1" x14ac:dyDescent="0.25">
      <c r="A33" s="84"/>
      <c r="B33" s="84"/>
      <c r="C33" s="84"/>
      <c r="D33" s="84"/>
      <c r="E33"/>
      <c r="G33" s="40" t="s">
        <v>28</v>
      </c>
      <c r="H33" s="41">
        <v>10</v>
      </c>
      <c r="J33" s="12" t="s">
        <v>33</v>
      </c>
    </row>
    <row r="34" spans="1:14" ht="18.95" customHeight="1" x14ac:dyDescent="0.25">
      <c r="A34" s="84"/>
      <c r="B34" s="84"/>
      <c r="C34" s="84"/>
      <c r="D34" s="84"/>
      <c r="E34"/>
      <c r="G34" s="40" t="s">
        <v>30</v>
      </c>
      <c r="H34" s="41">
        <v>5</v>
      </c>
      <c r="J34" s="12" t="s">
        <v>35</v>
      </c>
      <c r="N34" s="48"/>
    </row>
    <row r="35" spans="1:14" hidden="1" x14ac:dyDescent="0.2">
      <c r="A35" s="84"/>
      <c r="B35" s="84"/>
      <c r="C35" s="84"/>
      <c r="D35" s="84"/>
      <c r="E35" s="53"/>
      <c r="F35" s="53"/>
      <c r="G35" s="39" t="s">
        <v>31</v>
      </c>
      <c r="H35" s="41">
        <f>IF(_xlfn.XLOOKUP($B$7,Customers[Customer Name],Customers[Tax Exempt?],"N",0,1)="Y",0,SUMIFS(H15:H30,F15:F30,"Y")+H31+H34)</f>
        <v>95</v>
      </c>
      <c r="J35" s="12"/>
    </row>
    <row r="36" spans="1:14" ht="18.95" customHeight="1" x14ac:dyDescent="0.25">
      <c r="A36" s="84"/>
      <c r="B36" s="84"/>
      <c r="C36" s="84"/>
      <c r="D36" s="84"/>
      <c r="E36"/>
      <c r="F36" s="42"/>
      <c r="G36" s="40" t="s">
        <v>32</v>
      </c>
      <c r="H36" s="60">
        <v>8.1000000000000003E-2</v>
      </c>
      <c r="J36" s="62" t="s">
        <v>29</v>
      </c>
      <c r="N36" s="48"/>
    </row>
    <row r="37" spans="1:14" ht="18.95" customHeight="1" thickBot="1" x14ac:dyDescent="0.3">
      <c r="A37" s="85" t="s">
        <v>78</v>
      </c>
      <c r="B37" s="85"/>
      <c r="C37" s="85"/>
      <c r="D37" s="85"/>
      <c r="E37"/>
      <c r="F37" s="42"/>
      <c r="G37" s="40" t="s">
        <v>34</v>
      </c>
      <c r="H37" s="41">
        <f>ROUND(H36*H35,2)</f>
        <v>7.7</v>
      </c>
      <c r="J37" s="12" t="s">
        <v>93</v>
      </c>
      <c r="N37" s="48"/>
    </row>
    <row r="38" spans="1:14" ht="18.95" customHeight="1" thickTop="1" x14ac:dyDescent="0.2">
      <c r="A38" s="86" t="s">
        <v>36</v>
      </c>
      <c r="B38" s="87"/>
      <c r="C38" s="87"/>
      <c r="D38" s="87"/>
      <c r="E38" s="70"/>
      <c r="F38" s="43"/>
      <c r="G38" s="71" t="s">
        <v>37</v>
      </c>
      <c r="H38" s="44">
        <f>H32+H33+H34+H37</f>
        <v>112.7</v>
      </c>
      <c r="J38" s="12" t="s">
        <v>38</v>
      </c>
    </row>
    <row r="39" spans="1:14" x14ac:dyDescent="0.2">
      <c r="D39" s="50"/>
    </row>
    <row r="40" spans="1:14" x14ac:dyDescent="0.2">
      <c r="E40" s="51"/>
      <c r="F40" s="51"/>
      <c r="G40" s="51"/>
      <c r="H40" s="51"/>
    </row>
    <row r="41" spans="1:14" x14ac:dyDescent="0.2">
      <c r="J41" s="62"/>
    </row>
    <row r="43" spans="1:14" x14ac:dyDescent="0.2">
      <c r="J43" s="12"/>
    </row>
  </sheetData>
  <mergeCells count="27">
    <mergeCell ref="A32:D36"/>
    <mergeCell ref="A37:D37"/>
    <mergeCell ref="A38:D38"/>
    <mergeCell ref="A25:D25"/>
    <mergeCell ref="A26:D26"/>
    <mergeCell ref="A27:D27"/>
    <mergeCell ref="A28:D28"/>
    <mergeCell ref="A29:D29"/>
    <mergeCell ref="A30:D30"/>
    <mergeCell ref="D11:E11"/>
    <mergeCell ref="D12:E12"/>
    <mergeCell ref="A24:D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D7:E7"/>
    <mergeCell ref="D8:E8"/>
    <mergeCell ref="D9:E9"/>
    <mergeCell ref="D10:E10"/>
    <mergeCell ref="F8:H8"/>
  </mergeCells>
  <dataValidations count="2">
    <dataValidation type="list" allowBlank="1" showInputMessage="1" showErrorMessage="1" sqref="H6" xr:uid="{BF59DA37-E129-434F-BE02-3AB9522F89FA}">
      <formula1>Term</formula1>
    </dataValidation>
    <dataValidation type="list" allowBlank="1" showInputMessage="1" showErrorMessage="1" sqref="G31" xr:uid="{F71D5D35-11E5-4A4D-8251-B48128CE10EB}">
      <formula1>"DISCOUNT,OTHER"</formula1>
    </dataValidation>
  </dataValidations>
  <pageMargins left="0.25" right="0.25" top="0.25" bottom="0.25" header="0.05" footer="0.05"/>
  <pageSetup scale="95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00F1-3C83-46D5-9CF1-A8328DEA713C}">
  <sheetPr>
    <pageSetUpPr fitToPage="1"/>
  </sheetPr>
  <dimension ref="A1:V43"/>
  <sheetViews>
    <sheetView showGridLines="0" zoomScaleNormal="100" workbookViewId="0">
      <selection activeCell="H5" sqref="H5"/>
    </sheetView>
  </sheetViews>
  <sheetFormatPr defaultColWidth="9.140625" defaultRowHeight="12.75" x14ac:dyDescent="0.2"/>
  <cols>
    <col min="1" max="1" width="6.28515625" style="2" customWidth="1"/>
    <col min="2" max="2" width="27.7109375" style="2" customWidth="1"/>
    <col min="3" max="3" width="6.85546875" style="2" customWidth="1"/>
    <col min="4" max="4" width="27.7109375" style="2" customWidth="1"/>
    <col min="5" max="5" width="9.28515625" style="2" customWidth="1"/>
    <col min="6" max="6" width="9.85546875" style="2" hidden="1" customWidth="1"/>
    <col min="7" max="7" width="11.7109375" style="2" customWidth="1"/>
    <col min="8" max="8" width="16.7109375" style="2" customWidth="1"/>
    <col min="9" max="9" width="2" style="2" customWidth="1"/>
    <col min="10" max="10" width="29.42578125" style="2" customWidth="1"/>
    <col min="11" max="16384" width="9.140625" style="2"/>
  </cols>
  <sheetData>
    <row r="1" spans="1:22" ht="18" customHeight="1" x14ac:dyDescent="0.2">
      <c r="A1" s="1"/>
      <c r="B1" s="1"/>
      <c r="C1" s="1"/>
      <c r="D1" s="1"/>
      <c r="E1" s="1"/>
      <c r="F1" s="1"/>
      <c r="G1" s="1"/>
      <c r="H1" s="1"/>
    </row>
    <row r="2" spans="1:22" ht="37.5" customHeight="1" x14ac:dyDescent="0.5">
      <c r="A2" s="3"/>
      <c r="B2" s="3"/>
      <c r="C2" s="3"/>
      <c r="D2" s="3"/>
      <c r="E2" s="3"/>
      <c r="F2" s="3"/>
      <c r="G2" s="4"/>
      <c r="H2" s="5" t="s">
        <v>0</v>
      </c>
      <c r="J2" s="46"/>
      <c r="K2" s="48"/>
    </row>
    <row r="3" spans="1:22" ht="18" customHeight="1" x14ac:dyDescent="0.2">
      <c r="A3" s="6"/>
      <c r="B3" s="6"/>
      <c r="C3" s="6"/>
      <c r="D3" s="6"/>
      <c r="E3" s="6"/>
      <c r="F3" s="6"/>
      <c r="G3" s="7"/>
      <c r="H3" s="7"/>
      <c r="J3" s="8"/>
    </row>
    <row r="4" spans="1:22" s="9" customFormat="1" ht="18.95" customHeight="1" x14ac:dyDescent="0.25">
      <c r="D4" s="10"/>
      <c r="E4" s="10"/>
      <c r="F4" s="10"/>
      <c r="G4" s="11" t="s">
        <v>1</v>
      </c>
      <c r="H4" s="68">
        <f ca="1">TODAY()</f>
        <v>45322</v>
      </c>
      <c r="J4" s="12" t="s">
        <v>2</v>
      </c>
    </row>
    <row r="5" spans="1:22" ht="18.95" customHeight="1" x14ac:dyDescent="0.2">
      <c r="A5" s="13"/>
      <c r="B5" s="13"/>
      <c r="C5" s="14"/>
      <c r="D5" s="15"/>
      <c r="E5" s="13"/>
      <c r="F5" s="13"/>
      <c r="G5" s="16" t="s">
        <v>3</v>
      </c>
      <c r="H5" s="69"/>
      <c r="J5" s="12" t="s">
        <v>76</v>
      </c>
      <c r="M5" s="48"/>
      <c r="V5" s="49"/>
    </row>
    <row r="6" spans="1:22" ht="18.95" customHeight="1" x14ac:dyDescent="0.2">
      <c r="A6" s="13"/>
      <c r="B6" s="13"/>
      <c r="C6" s="14"/>
      <c r="D6" s="15"/>
      <c r="E6" s="13"/>
      <c r="F6" s="13"/>
      <c r="G6" s="13" t="s">
        <v>4</v>
      </c>
      <c r="H6" s="69"/>
      <c r="J6" s="12" t="s">
        <v>73</v>
      </c>
      <c r="L6" s="48"/>
      <c r="M6" s="48"/>
      <c r="V6" s="49"/>
    </row>
    <row r="7" spans="1:22" ht="18.95" customHeight="1" x14ac:dyDescent="0.2">
      <c r="A7" s="17" t="s">
        <v>5</v>
      </c>
      <c r="B7" s="18" t="s">
        <v>90</v>
      </c>
      <c r="C7" s="17" t="s">
        <v>7</v>
      </c>
      <c r="D7" s="18" t="s">
        <v>8</v>
      </c>
      <c r="J7" s="12" t="s">
        <v>83</v>
      </c>
      <c r="K7" s="19"/>
      <c r="L7" s="19"/>
    </row>
    <row r="8" spans="1:22" ht="18.95" customHeight="1" x14ac:dyDescent="0.2">
      <c r="A8" s="20" t="s">
        <v>10</v>
      </c>
      <c r="B8" s="21" t="str">
        <f>_xlfn.XLOOKUP($B$7,Customers[Customer Name],Customers[Address 1],"Select Customer in B7",0,1)</f>
        <v>Address Line 1</v>
      </c>
      <c r="C8" s="20" t="s">
        <v>11</v>
      </c>
      <c r="D8" s="21" t="s">
        <v>12</v>
      </c>
      <c r="E8" s="72" t="s">
        <v>9</v>
      </c>
      <c r="F8" s="72"/>
      <c r="G8" s="72"/>
      <c r="H8" s="72"/>
      <c r="J8" s="12"/>
      <c r="K8" s="24"/>
      <c r="L8" s="25"/>
      <c r="M8" s="19"/>
    </row>
    <row r="9" spans="1:22" ht="18.95" customHeight="1" x14ac:dyDescent="0.2">
      <c r="A9" s="26"/>
      <c r="B9" s="21" t="str">
        <f>_xlfn.XLOOKUP($B$7,Customers[Customer Name],Customers[Address 2],"Select Customer in B7",0,1)</f>
        <v>Address Line 2</v>
      </c>
      <c r="C9" s="26"/>
      <c r="D9" s="21" t="s">
        <v>14</v>
      </c>
      <c r="E9" s="22"/>
      <c r="F9" s="22"/>
      <c r="G9" s="23" t="s">
        <v>13</v>
      </c>
      <c r="H9" s="47"/>
      <c r="J9" s="19"/>
      <c r="K9" s="27"/>
      <c r="L9" s="28"/>
      <c r="M9" s="19"/>
    </row>
    <row r="10" spans="1:22" ht="18.95" customHeight="1" x14ac:dyDescent="0.2">
      <c r="A10" s="26"/>
      <c r="B10" s="21" t="str">
        <f>_xlfn.XLOOKUP($B$7,Customers[Customer Name],Customers[City],"Select Customer in B7",0,1)&amp;", "&amp;_xlfn.XLOOKUP($B$7,Customers[Customer Name],Customers[State],"",0,1)&amp;" "&amp;_xlfn.XLOOKUP($B$7,Customers[Customer Name],Customers[Zip],"",0,1)</f>
        <v>City, ST ZIP</v>
      </c>
      <c r="C10" s="26"/>
      <c r="D10" s="21" t="s">
        <v>87</v>
      </c>
      <c r="E10" s="22"/>
      <c r="F10" s="22"/>
      <c r="G10" s="23" t="s">
        <v>15</v>
      </c>
      <c r="H10" s="47"/>
      <c r="K10" s="29"/>
      <c r="L10" s="30"/>
      <c r="M10" s="19"/>
    </row>
    <row r="11" spans="1:22" ht="18.95" customHeight="1" x14ac:dyDescent="0.2">
      <c r="A11" s="26"/>
      <c r="B11" s="21" t="str">
        <f>"Ph: "&amp;_xlfn.XLOOKUP($B$7,Customers[Customer Name],Customers[Phone],"Select Customer in B7",0,1)</f>
        <v>Ph: 000-000-0000</v>
      </c>
      <c r="C11" s="26"/>
      <c r="D11" s="21" t="s">
        <v>17</v>
      </c>
      <c r="E11" s="22"/>
      <c r="F11" s="22"/>
      <c r="G11" s="23" t="s">
        <v>16</v>
      </c>
      <c r="H11" s="63"/>
      <c r="K11" s="19"/>
      <c r="L11" s="19"/>
      <c r="M11" s="19"/>
    </row>
    <row r="12" spans="1:22" ht="18.95" customHeight="1" x14ac:dyDescent="0.2">
      <c r="A12" s="26"/>
      <c r="B12" s="21" t="str">
        <f>_xlfn.XLOOKUP($B$7,Customers[Customer Name],Customers[Billing Email],"Select Customer in B7",0,1)</f>
        <v>test@example.com</v>
      </c>
      <c r="C12" s="26"/>
      <c r="D12" s="21" t="s">
        <v>77</v>
      </c>
      <c r="E12" s="22"/>
      <c r="F12" s="22"/>
      <c r="G12" s="23" t="s">
        <v>18</v>
      </c>
      <c r="H12" s="47"/>
      <c r="J12" s="48"/>
      <c r="K12" s="19"/>
      <c r="L12" s="19"/>
      <c r="M12" s="19"/>
    </row>
    <row r="13" spans="1:22" ht="18.95" customHeight="1" x14ac:dyDescent="0.2">
      <c r="A13" s="32"/>
      <c r="B13" s="32"/>
      <c r="C13" s="21"/>
      <c r="D13" s="21"/>
      <c r="E13" s="32"/>
      <c r="F13" s="32"/>
      <c r="G13" s="33"/>
      <c r="H13" s="33"/>
      <c r="K13" s="19"/>
      <c r="L13" s="19"/>
      <c r="M13" s="19"/>
    </row>
    <row r="14" spans="1:22" ht="18.95" customHeight="1" x14ac:dyDescent="0.2">
      <c r="A14" s="79" t="s">
        <v>19</v>
      </c>
      <c r="B14" s="79"/>
      <c r="C14" s="79"/>
      <c r="D14" s="80"/>
      <c r="E14" s="34" t="s">
        <v>20</v>
      </c>
      <c r="F14" s="34" t="s">
        <v>21</v>
      </c>
      <c r="G14" s="34" t="s">
        <v>22</v>
      </c>
      <c r="H14" s="35" t="s">
        <v>23</v>
      </c>
      <c r="J14" s="31"/>
    </row>
    <row r="15" spans="1:22" ht="24" customHeight="1" x14ac:dyDescent="0.2">
      <c r="A15" s="81" t="s">
        <v>81</v>
      </c>
      <c r="B15" s="81"/>
      <c r="C15" s="81"/>
      <c r="D15" s="82"/>
      <c r="E15" s="36">
        <v>2</v>
      </c>
      <c r="F15" s="36" t="str">
        <f>_xlfn.XLOOKUP(A15,Catalog[Item Description],Catalog[Taxable?],"N",0,1)</f>
        <v>Y</v>
      </c>
      <c r="G15" s="37">
        <v>50</v>
      </c>
      <c r="H15" s="38">
        <f>ROUND(E15*G15,2)</f>
        <v>100</v>
      </c>
      <c r="J15" s="12" t="s">
        <v>92</v>
      </c>
      <c r="O15" s="48"/>
    </row>
    <row r="16" spans="1:22" ht="24" customHeight="1" x14ac:dyDescent="0.2">
      <c r="A16" s="77"/>
      <c r="B16" s="77"/>
      <c r="C16" s="77"/>
      <c r="D16" s="78"/>
      <c r="E16" s="36"/>
      <c r="F16" s="36" t="str">
        <f>_xlfn.XLOOKUP(A16,Catalog[Item Description],Catalog[Taxable?],"N",0,1)</f>
        <v>N</v>
      </c>
      <c r="G16" s="37">
        <f>_xlfn.XLOOKUP(A16,Catalog[Item Description],Catalog[Unit Price],0,0,1)</f>
        <v>0</v>
      </c>
      <c r="H16" s="38">
        <f t="shared" ref="H16:H30" si="0">ROUND(E16*G16,2)</f>
        <v>0</v>
      </c>
      <c r="O16" s="48"/>
    </row>
    <row r="17" spans="1:16" ht="24" customHeight="1" x14ac:dyDescent="0.2">
      <c r="A17" s="77"/>
      <c r="B17" s="77"/>
      <c r="C17" s="77"/>
      <c r="D17" s="78"/>
      <c r="E17" s="36"/>
      <c r="F17" s="36" t="str">
        <f>_xlfn.XLOOKUP(A17,Catalog[Item Description],Catalog[Taxable?],"N",0,1)</f>
        <v>N</v>
      </c>
      <c r="G17" s="37">
        <f>_xlfn.XLOOKUP(A17,Catalog[Item Description],Catalog[Unit Price],0,0,1)</f>
        <v>0</v>
      </c>
      <c r="H17" s="38">
        <f t="shared" si="0"/>
        <v>0</v>
      </c>
      <c r="O17" s="48"/>
    </row>
    <row r="18" spans="1:16" ht="24" customHeight="1" x14ac:dyDescent="0.2">
      <c r="A18" s="77"/>
      <c r="B18" s="77"/>
      <c r="C18" s="77"/>
      <c r="D18" s="78"/>
      <c r="E18" s="36"/>
      <c r="F18" s="36" t="str">
        <f>_xlfn.XLOOKUP(A18,Catalog[Item Description],Catalog[Taxable?],"N",0,1)</f>
        <v>N</v>
      </c>
      <c r="G18" s="37">
        <f>_xlfn.XLOOKUP(A18,Catalog[Item Description],Catalog[Unit Price],0,0,1)</f>
        <v>0</v>
      </c>
      <c r="H18" s="38">
        <f t="shared" si="0"/>
        <v>0</v>
      </c>
      <c r="O18" s="48"/>
    </row>
    <row r="19" spans="1:16" ht="24" customHeight="1" x14ac:dyDescent="0.2">
      <c r="A19" s="77"/>
      <c r="B19" s="77"/>
      <c r="C19" s="77"/>
      <c r="D19" s="78"/>
      <c r="E19" s="36"/>
      <c r="F19" s="36" t="str">
        <f>_xlfn.XLOOKUP(A19,Catalog[Item Description],Catalog[Taxable?],"N",0,1)</f>
        <v>N</v>
      </c>
      <c r="G19" s="37">
        <f>_xlfn.XLOOKUP(A19,Catalog[Item Description],Catalog[Unit Price],0,0,1)</f>
        <v>0</v>
      </c>
      <c r="H19" s="38">
        <f t="shared" si="0"/>
        <v>0</v>
      </c>
      <c r="O19" s="48"/>
    </row>
    <row r="20" spans="1:16" ht="24" customHeight="1" x14ac:dyDescent="0.2">
      <c r="A20" s="77"/>
      <c r="B20" s="77"/>
      <c r="C20" s="77"/>
      <c r="D20" s="78"/>
      <c r="E20" s="36"/>
      <c r="F20" s="36" t="str">
        <f>_xlfn.XLOOKUP(A20,Catalog[Item Description],Catalog[Taxable?],"N",0,1)</f>
        <v>N</v>
      </c>
      <c r="G20" s="37">
        <f>_xlfn.XLOOKUP(A20,Catalog[Item Description],Catalog[Unit Price],0,0,1)</f>
        <v>0</v>
      </c>
      <c r="H20" s="38">
        <f t="shared" si="0"/>
        <v>0</v>
      </c>
      <c r="J20" s="31"/>
    </row>
    <row r="21" spans="1:16" ht="24" customHeight="1" x14ac:dyDescent="0.2">
      <c r="A21" s="77"/>
      <c r="B21" s="77"/>
      <c r="C21" s="77"/>
      <c r="D21" s="78"/>
      <c r="E21" s="36"/>
      <c r="F21" s="36" t="str">
        <f>_xlfn.XLOOKUP(A21,Catalog[Item Description],Catalog[Taxable?],"N",0,1)</f>
        <v>N</v>
      </c>
      <c r="G21" s="37">
        <f>_xlfn.XLOOKUP(A21,Catalog[Item Description],Catalog[Unit Price],0,0,1)</f>
        <v>0</v>
      </c>
      <c r="H21" s="38">
        <f t="shared" si="0"/>
        <v>0</v>
      </c>
      <c r="J21" s="31"/>
    </row>
    <row r="22" spans="1:16" ht="24" customHeight="1" x14ac:dyDescent="0.2">
      <c r="A22" s="77"/>
      <c r="B22" s="77"/>
      <c r="C22" s="77"/>
      <c r="D22" s="78"/>
      <c r="E22" s="36"/>
      <c r="F22" s="36" t="str">
        <f>_xlfn.XLOOKUP(A22,Catalog[Item Description],Catalog[Taxable?],"N",0,1)</f>
        <v>N</v>
      </c>
      <c r="G22" s="37">
        <f>_xlfn.XLOOKUP(A22,Catalog[Item Description],Catalog[Unit Price],0,0,1)</f>
        <v>0</v>
      </c>
      <c r="H22" s="38">
        <f t="shared" si="0"/>
        <v>0</v>
      </c>
    </row>
    <row r="23" spans="1:16" ht="24" customHeight="1" x14ac:dyDescent="0.2">
      <c r="A23" s="77"/>
      <c r="B23" s="77"/>
      <c r="C23" s="77"/>
      <c r="D23" s="78"/>
      <c r="E23" s="36"/>
      <c r="F23" s="36" t="str">
        <f>_xlfn.XLOOKUP(A23,Catalog[Item Description],Catalog[Taxable?],"N",0,1)</f>
        <v>N</v>
      </c>
      <c r="G23" s="37">
        <f>_xlfn.XLOOKUP(A23,Catalog[Item Description],Catalog[Unit Price],0,0,1)</f>
        <v>0</v>
      </c>
      <c r="H23" s="38">
        <f t="shared" si="0"/>
        <v>0</v>
      </c>
      <c r="J23" s="31"/>
    </row>
    <row r="24" spans="1:16" ht="24" customHeight="1" x14ac:dyDescent="0.2">
      <c r="A24" s="77"/>
      <c r="B24" s="77"/>
      <c r="C24" s="77"/>
      <c r="D24" s="78"/>
      <c r="E24" s="36"/>
      <c r="F24" s="36" t="str">
        <f>_xlfn.XLOOKUP(A24,Catalog[Item Description],Catalog[Taxable?],"N",0,1)</f>
        <v>N</v>
      </c>
      <c r="G24" s="37">
        <f>_xlfn.XLOOKUP(A24,Catalog[Item Description],Catalog[Unit Price],0,0,1)</f>
        <v>0</v>
      </c>
      <c r="H24" s="38">
        <f t="shared" si="0"/>
        <v>0</v>
      </c>
    </row>
    <row r="25" spans="1:16" ht="24" customHeight="1" x14ac:dyDescent="0.2">
      <c r="A25" s="77"/>
      <c r="B25" s="77"/>
      <c r="C25" s="77"/>
      <c r="D25" s="78"/>
      <c r="E25" s="36"/>
      <c r="F25" s="36" t="str">
        <f>_xlfn.XLOOKUP(A25,Catalog[Item Description],Catalog[Taxable?],"N",0,1)</f>
        <v>N</v>
      </c>
      <c r="G25" s="37">
        <f>_xlfn.XLOOKUP(A25,Catalog[Item Description],Catalog[Unit Price],0,0,1)</f>
        <v>0</v>
      </c>
      <c r="H25" s="38">
        <f t="shared" si="0"/>
        <v>0</v>
      </c>
    </row>
    <row r="26" spans="1:16" ht="24" customHeight="1" x14ac:dyDescent="0.2">
      <c r="A26" s="77"/>
      <c r="B26" s="77"/>
      <c r="C26" s="77"/>
      <c r="D26" s="78"/>
      <c r="E26" s="36"/>
      <c r="F26" s="36" t="str">
        <f>_xlfn.XLOOKUP(A26,Catalog[Item Description],Catalog[Taxable?],"N",0,1)</f>
        <v>N</v>
      </c>
      <c r="G26" s="37">
        <f>_xlfn.XLOOKUP(A26,Catalog[Item Description],Catalog[Unit Price],0,0,1)</f>
        <v>0</v>
      </c>
      <c r="H26" s="38">
        <f t="shared" si="0"/>
        <v>0</v>
      </c>
    </row>
    <row r="27" spans="1:16" ht="24" customHeight="1" x14ac:dyDescent="0.2">
      <c r="A27" s="77"/>
      <c r="B27" s="77"/>
      <c r="C27" s="77"/>
      <c r="D27" s="78"/>
      <c r="E27" s="36"/>
      <c r="F27" s="36" t="str">
        <f>_xlfn.XLOOKUP(A27,Catalog[Item Description],Catalog[Taxable?],"N",0,1)</f>
        <v>N</v>
      </c>
      <c r="G27" s="37">
        <f>_xlfn.XLOOKUP(A27,Catalog[Item Description],Catalog[Unit Price],0,0,1)</f>
        <v>0</v>
      </c>
      <c r="H27" s="38">
        <f t="shared" si="0"/>
        <v>0</v>
      </c>
    </row>
    <row r="28" spans="1:16" ht="24" customHeight="1" x14ac:dyDescent="0.2">
      <c r="A28" s="77"/>
      <c r="B28" s="77"/>
      <c r="C28" s="77"/>
      <c r="D28" s="78"/>
      <c r="E28" s="36"/>
      <c r="F28" s="36" t="str">
        <f>_xlfn.XLOOKUP(A28,Catalog[Item Description],Catalog[Taxable?],"N",0,1)</f>
        <v>N</v>
      </c>
      <c r="G28" s="37">
        <f>_xlfn.XLOOKUP(A28,Catalog[Item Description],Catalog[Unit Price],0,0,1)</f>
        <v>0</v>
      </c>
      <c r="H28" s="38">
        <f t="shared" si="0"/>
        <v>0</v>
      </c>
    </row>
    <row r="29" spans="1:16" ht="24" customHeight="1" x14ac:dyDescent="0.2">
      <c r="A29" s="77"/>
      <c r="B29" s="77"/>
      <c r="C29" s="77"/>
      <c r="D29" s="78"/>
      <c r="E29" s="36"/>
      <c r="F29" s="36" t="str">
        <f>_xlfn.XLOOKUP(A29,Catalog[Item Description],Catalog[Taxable?],"N",0,1)</f>
        <v>N</v>
      </c>
      <c r="G29" s="37">
        <f>_xlfn.XLOOKUP(A29,Catalog[Item Description],Catalog[Unit Price],0,0,1)</f>
        <v>0</v>
      </c>
      <c r="H29" s="38">
        <f t="shared" si="0"/>
        <v>0</v>
      </c>
    </row>
    <row r="30" spans="1:16" ht="24" customHeight="1" x14ac:dyDescent="0.2">
      <c r="A30" s="88"/>
      <c r="B30" s="88"/>
      <c r="C30" s="88"/>
      <c r="D30" s="89"/>
      <c r="E30" s="54"/>
      <c r="F30" s="36" t="str">
        <f>_xlfn.XLOOKUP(A30,Catalog[Item Description],Catalog[Taxable?],"N",0,1)</f>
        <v>N</v>
      </c>
      <c r="G30" s="61">
        <f>_xlfn.XLOOKUP(A30,Catalog[Item Description],Catalog[Unit Price],0,0,1)</f>
        <v>0</v>
      </c>
      <c r="H30" s="55">
        <f t="shared" si="0"/>
        <v>0</v>
      </c>
      <c r="J30" s="31"/>
    </row>
    <row r="31" spans="1:16" ht="18.95" customHeight="1" x14ac:dyDescent="0.2">
      <c r="A31" s="45"/>
      <c r="B31" s="45"/>
      <c r="C31" s="45"/>
      <c r="D31" s="45"/>
      <c r="E31" s="42"/>
      <c r="F31" s="42"/>
      <c r="G31" s="40" t="s">
        <v>24</v>
      </c>
      <c r="H31" s="41">
        <v>-10</v>
      </c>
      <c r="J31" s="12" t="s">
        <v>25</v>
      </c>
      <c r="P31" s="48"/>
    </row>
    <row r="32" spans="1:16" ht="18.95" customHeight="1" x14ac:dyDescent="0.2">
      <c r="A32" s="83" t="s">
        <v>74</v>
      </c>
      <c r="B32" s="84"/>
      <c r="C32" s="84"/>
      <c r="D32" s="84"/>
      <c r="E32" s="53"/>
      <c r="F32" s="53"/>
      <c r="G32" s="40" t="s">
        <v>26</v>
      </c>
      <c r="H32" s="41">
        <f>SUM(H15:H30,H31)</f>
        <v>90</v>
      </c>
      <c r="J32" s="12" t="s">
        <v>27</v>
      </c>
    </row>
    <row r="33" spans="1:14" ht="18.95" customHeight="1" x14ac:dyDescent="0.25">
      <c r="A33" s="84"/>
      <c r="B33" s="84"/>
      <c r="C33" s="84"/>
      <c r="D33" s="84"/>
      <c r="E33"/>
      <c r="G33" s="40" t="s">
        <v>28</v>
      </c>
      <c r="H33" s="41">
        <v>10</v>
      </c>
      <c r="J33" s="12" t="s">
        <v>33</v>
      </c>
    </row>
    <row r="34" spans="1:14" ht="18.95" customHeight="1" x14ac:dyDescent="0.25">
      <c r="A34" s="84"/>
      <c r="B34" s="84"/>
      <c r="C34" s="84"/>
      <c r="D34" s="84"/>
      <c r="E34"/>
      <c r="G34" s="40" t="s">
        <v>30</v>
      </c>
      <c r="H34" s="41">
        <v>5</v>
      </c>
      <c r="J34" s="12" t="s">
        <v>35</v>
      </c>
      <c r="N34" s="48"/>
    </row>
    <row r="35" spans="1:14" hidden="1" x14ac:dyDescent="0.2">
      <c r="A35" s="84"/>
      <c r="B35" s="84"/>
      <c r="C35" s="84"/>
      <c r="D35" s="84"/>
      <c r="E35" s="53"/>
      <c r="F35" s="53"/>
      <c r="G35" s="39" t="s">
        <v>31</v>
      </c>
      <c r="H35" s="41">
        <f>IF(_xlfn.XLOOKUP($B$7,Customers[Customer Name],Customers[Tax Exempt?],"N",0,1)="Y",0,SUMIFS(H15:H30,F15:F30,"Y")+H31+H34)</f>
        <v>95</v>
      </c>
      <c r="J35" s="12"/>
    </row>
    <row r="36" spans="1:14" ht="18.95" customHeight="1" x14ac:dyDescent="0.25">
      <c r="A36" s="84"/>
      <c r="B36" s="84"/>
      <c r="C36" s="84"/>
      <c r="D36" s="84"/>
      <c r="E36"/>
      <c r="F36" s="42"/>
      <c r="G36" s="40" t="s">
        <v>32</v>
      </c>
      <c r="H36" s="60">
        <v>8.1000000000000003E-2</v>
      </c>
      <c r="J36" s="62" t="s">
        <v>29</v>
      </c>
      <c r="N36" s="48"/>
    </row>
    <row r="37" spans="1:14" ht="18.95" customHeight="1" thickBot="1" x14ac:dyDescent="0.3">
      <c r="A37" s="85" t="s">
        <v>78</v>
      </c>
      <c r="B37" s="85"/>
      <c r="C37" s="85"/>
      <c r="D37" s="85"/>
      <c r="E37"/>
      <c r="F37" s="42"/>
      <c r="G37" s="40" t="s">
        <v>34</v>
      </c>
      <c r="H37" s="41">
        <f>ROUND(H36*H35,2)</f>
        <v>7.7</v>
      </c>
      <c r="J37" s="12" t="s">
        <v>93</v>
      </c>
      <c r="N37" s="48"/>
    </row>
    <row r="38" spans="1:14" ht="18.95" customHeight="1" thickTop="1" x14ac:dyDescent="0.2">
      <c r="A38" s="86" t="s">
        <v>36</v>
      </c>
      <c r="B38" s="87"/>
      <c r="C38" s="87"/>
      <c r="D38" s="87"/>
      <c r="E38" s="43"/>
      <c r="F38" s="43"/>
      <c r="G38" s="71" t="s">
        <v>37</v>
      </c>
      <c r="H38" s="44">
        <f>H32+H33+H34+H37</f>
        <v>112.7</v>
      </c>
      <c r="J38" s="12" t="s">
        <v>38</v>
      </c>
    </row>
    <row r="39" spans="1:14" x14ac:dyDescent="0.2">
      <c r="D39" s="50"/>
    </row>
    <row r="40" spans="1:14" x14ac:dyDescent="0.2">
      <c r="E40" s="51"/>
      <c r="F40" s="51"/>
      <c r="G40" s="51"/>
      <c r="H40" s="51"/>
    </row>
    <row r="41" spans="1:14" x14ac:dyDescent="0.2">
      <c r="J41" s="62"/>
    </row>
    <row r="43" spans="1:14" x14ac:dyDescent="0.2">
      <c r="J43" s="12"/>
    </row>
  </sheetData>
  <sortState xmlns:xlrd2="http://schemas.microsoft.com/office/spreadsheetml/2017/richdata2" ref="G10:G12">
    <sortCondition ref="G10:G12"/>
  </sortState>
  <mergeCells count="21">
    <mergeCell ref="A28:D28"/>
    <mergeCell ref="A29:D29"/>
    <mergeCell ref="A30:D30"/>
    <mergeCell ref="A38:D38"/>
    <mergeCell ref="A37:D37"/>
    <mergeCell ref="A32:D36"/>
    <mergeCell ref="A27:D27"/>
    <mergeCell ref="E8:H8"/>
    <mergeCell ref="A14:D14"/>
    <mergeCell ref="A15:D15"/>
    <mergeCell ref="A16:D16"/>
    <mergeCell ref="A20:D20"/>
    <mergeCell ref="A21:D21"/>
    <mergeCell ref="A22:D22"/>
    <mergeCell ref="A23:D23"/>
    <mergeCell ref="A24:D24"/>
    <mergeCell ref="A25:D25"/>
    <mergeCell ref="A26:D26"/>
    <mergeCell ref="A17:D17"/>
    <mergeCell ref="A18:D18"/>
    <mergeCell ref="A19:D19"/>
  </mergeCells>
  <dataValidations count="4">
    <dataValidation type="list" allowBlank="1" showInputMessage="1" showErrorMessage="1" sqref="G31" xr:uid="{B49D5C0B-8209-4A2F-A8A7-00669DAF9025}">
      <formula1>"DISCOUNT,OTHER"</formula1>
    </dataValidation>
    <dataValidation type="list" allowBlank="1" showInputMessage="1" showErrorMessage="1" sqref="H6" xr:uid="{277E9C08-F589-4687-BAA7-B42FEF6C60A9}">
      <formula1>Term</formula1>
    </dataValidation>
    <dataValidation type="list" allowBlank="1" showInputMessage="1" showErrorMessage="1" sqref="A15:D30" xr:uid="{2C6B285C-45B0-43D2-8A25-B577417FE054}">
      <formula1>Description</formula1>
    </dataValidation>
    <dataValidation type="list" allowBlank="1" showInputMessage="1" showErrorMessage="1" sqref="B7" xr:uid="{A388C0C8-BF13-4810-80F4-F82B9575CA0F}">
      <formula1>Customer</formula1>
    </dataValidation>
  </dataValidations>
  <pageMargins left="0.25" right="0.25" top="0.25" bottom="0.25" header="0.05" footer="0.05"/>
  <pageSetup scale="95" orientation="portrait" horizontalDpi="4294967293" verticalDpi="1200" r:id="rId1"/>
  <ignoredErrors>
    <ignoredError sqref="F16:G30 F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768B-0304-4590-9BFB-AF0A42151069}">
  <dimension ref="A1:J3"/>
  <sheetViews>
    <sheetView workbookViewId="0">
      <selection activeCell="A4" sqref="A4"/>
    </sheetView>
  </sheetViews>
  <sheetFormatPr defaultRowHeight="15" x14ac:dyDescent="0.25"/>
  <cols>
    <col min="1" max="1" width="26.5703125" bestFit="1" customWidth="1"/>
    <col min="2" max="3" width="18.7109375" customWidth="1"/>
    <col min="4" max="4" width="13" bestFit="1" customWidth="1"/>
    <col min="5" max="5" width="10.5703125" customWidth="1"/>
    <col min="6" max="6" width="13" customWidth="1"/>
    <col min="7" max="7" width="17" bestFit="1" customWidth="1"/>
    <col min="8" max="8" width="22.7109375" bestFit="1" customWidth="1"/>
    <col min="9" max="9" width="20" customWidth="1"/>
    <col min="10" max="10" width="13.140625" bestFit="1" customWidth="1"/>
  </cols>
  <sheetData>
    <row r="1" spans="1:10" x14ac:dyDescent="0.25">
      <c r="A1" t="s">
        <v>6</v>
      </c>
      <c r="B1" t="s">
        <v>12</v>
      </c>
      <c r="C1" t="s">
        <v>14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</row>
    <row r="2" spans="1:10" x14ac:dyDescent="0.25">
      <c r="A2" s="57" t="s">
        <v>90</v>
      </c>
      <c r="B2" s="57" t="s">
        <v>88</v>
      </c>
      <c r="C2" s="57" t="s">
        <v>89</v>
      </c>
      <c r="D2" s="57" t="s">
        <v>39</v>
      </c>
      <c r="E2" s="57" t="s">
        <v>85</v>
      </c>
      <c r="F2" s="57" t="s">
        <v>86</v>
      </c>
      <c r="G2" s="58" t="s">
        <v>46</v>
      </c>
      <c r="H2" s="59" t="s">
        <v>80</v>
      </c>
      <c r="I2" s="57"/>
      <c r="J2" t="s">
        <v>48</v>
      </c>
    </row>
    <row r="3" spans="1:10" x14ac:dyDescent="0.25">
      <c r="A3" s="57" t="s">
        <v>91</v>
      </c>
      <c r="B3" s="57" t="s">
        <v>12</v>
      </c>
      <c r="C3" s="57" t="s">
        <v>14</v>
      </c>
      <c r="D3" s="57" t="s">
        <v>39</v>
      </c>
      <c r="E3" s="57" t="s">
        <v>85</v>
      </c>
      <c r="F3" s="57" t="s">
        <v>86</v>
      </c>
      <c r="G3" s="58" t="s">
        <v>46</v>
      </c>
      <c r="H3" s="59" t="s">
        <v>47</v>
      </c>
      <c r="I3" s="57"/>
      <c r="J3" t="s">
        <v>49</v>
      </c>
    </row>
  </sheetData>
  <dataValidations count="1">
    <dataValidation type="list" allowBlank="1" showInputMessage="1" showErrorMessage="1" sqref="J2:J3" xr:uid="{930E35A4-A0ED-4866-A6C4-BA3BA6602EDA}">
      <formula1>YN</formula1>
    </dataValidation>
  </dataValidations>
  <hyperlinks>
    <hyperlink ref="H2" r:id="rId1" xr:uid="{6A977726-0764-4B1F-8531-F99D77CCC70C}"/>
    <hyperlink ref="H3" r:id="rId2" xr:uid="{64A3323B-5F85-4BF8-8088-E67A54CCE2CC}"/>
  </hyperlinks>
  <pageMargins left="0.7" right="0.7" top="0.75" bottom="0.75" header="0.3" footer="0.3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F123-7AC9-4563-B454-D68FAA9F3D12}">
  <dimension ref="A1:D4"/>
  <sheetViews>
    <sheetView workbookViewId="0">
      <selection activeCell="A4" sqref="A4"/>
    </sheetView>
  </sheetViews>
  <sheetFormatPr defaultRowHeight="15" x14ac:dyDescent="0.25"/>
  <cols>
    <col min="1" max="1" width="48" customWidth="1"/>
    <col min="2" max="3" width="13.85546875" customWidth="1"/>
    <col min="4" max="4" width="10" bestFit="1" customWidth="1"/>
  </cols>
  <sheetData>
    <row r="1" spans="1:4" x14ac:dyDescent="0.25">
      <c r="A1" t="s">
        <v>50</v>
      </c>
      <c r="B1" t="s">
        <v>51</v>
      </c>
      <c r="C1" t="s">
        <v>52</v>
      </c>
      <c r="D1" t="s">
        <v>53</v>
      </c>
    </row>
    <row r="2" spans="1:4" x14ac:dyDescent="0.25">
      <c r="A2" t="s">
        <v>81</v>
      </c>
      <c r="B2" s="56">
        <v>50</v>
      </c>
      <c r="C2" t="s">
        <v>54</v>
      </c>
      <c r="D2" t="s">
        <v>49</v>
      </c>
    </row>
    <row r="3" spans="1:4" x14ac:dyDescent="0.25">
      <c r="A3" t="s">
        <v>82</v>
      </c>
      <c r="B3" s="56">
        <v>10</v>
      </c>
      <c r="C3" t="s">
        <v>55</v>
      </c>
      <c r="D3" t="s">
        <v>48</v>
      </c>
    </row>
    <row r="4" spans="1:4" x14ac:dyDescent="0.25">
      <c r="B4" s="56"/>
    </row>
  </sheetData>
  <phoneticPr fontId="29" type="noConversion"/>
  <dataValidations count="2">
    <dataValidation type="list" allowBlank="1" showInputMessage="1" showErrorMessage="1" sqref="C2:C3" xr:uid="{C41C5D3D-0A0C-4CF9-8F9D-2105A599DF7E}">
      <formula1>Classification</formula1>
    </dataValidation>
    <dataValidation type="list" allowBlank="1" showInputMessage="1" showErrorMessage="1" sqref="D2:D3" xr:uid="{FB9951C0-9DC5-4E36-A345-3A6000ACEF9B}">
      <formula1>YN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B4EB-3A38-4410-9CB4-81F906124758}">
  <dimension ref="A1:B8"/>
  <sheetViews>
    <sheetView workbookViewId="0">
      <selection activeCell="A9" sqref="A9"/>
    </sheetView>
  </sheetViews>
  <sheetFormatPr defaultRowHeight="15" x14ac:dyDescent="0.25"/>
  <cols>
    <col min="1" max="1" width="19.7109375" customWidth="1"/>
    <col min="2" max="2" width="30.85546875" customWidth="1"/>
  </cols>
  <sheetData>
    <row r="1" spans="1:2" x14ac:dyDescent="0.25">
      <c r="A1" t="s">
        <v>56</v>
      </c>
      <c r="B1" t="s">
        <v>57</v>
      </c>
    </row>
    <row r="2" spans="1:2" ht="30" x14ac:dyDescent="0.25">
      <c r="A2" s="52" t="s">
        <v>58</v>
      </c>
      <c r="B2" s="52" t="s">
        <v>59</v>
      </c>
    </row>
    <row r="3" spans="1:2" ht="45" x14ac:dyDescent="0.25">
      <c r="A3" s="52" t="s">
        <v>60</v>
      </c>
      <c r="B3" s="52" t="s">
        <v>61</v>
      </c>
    </row>
    <row r="4" spans="1:2" x14ac:dyDescent="0.25">
      <c r="A4" s="52" t="s">
        <v>62</v>
      </c>
      <c r="B4" s="52" t="s">
        <v>63</v>
      </c>
    </row>
    <row r="5" spans="1:2" x14ac:dyDescent="0.25">
      <c r="A5" s="52" t="s">
        <v>64</v>
      </c>
      <c r="B5" s="52" t="s">
        <v>65</v>
      </c>
    </row>
    <row r="6" spans="1:2" x14ac:dyDescent="0.25">
      <c r="A6" s="52" t="s">
        <v>66</v>
      </c>
      <c r="B6" s="52" t="s">
        <v>67</v>
      </c>
    </row>
    <row r="7" spans="1:2" ht="15" customHeight="1" x14ac:dyDescent="0.25">
      <c r="A7" s="52" t="s">
        <v>84</v>
      </c>
      <c r="B7" s="52" t="s">
        <v>68</v>
      </c>
    </row>
    <row r="8" spans="1:2" ht="45" x14ac:dyDescent="0.25">
      <c r="A8" s="52" t="s">
        <v>69</v>
      </c>
      <c r="B8" s="52" t="s">
        <v>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A14D-FE1B-42AE-9753-6C2712151682}">
  <dimension ref="A1:C3"/>
  <sheetViews>
    <sheetView workbookViewId="0">
      <selection activeCell="D12" sqref="D12"/>
    </sheetView>
  </sheetViews>
  <sheetFormatPr defaultRowHeight="15" x14ac:dyDescent="0.25"/>
  <cols>
    <col min="2" max="2" width="4.42578125" customWidth="1"/>
    <col min="3" max="3" width="14" customWidth="1"/>
  </cols>
  <sheetData>
    <row r="1" spans="1:3" x14ac:dyDescent="0.25">
      <c r="A1" t="s">
        <v>71</v>
      </c>
      <c r="C1" t="s">
        <v>72</v>
      </c>
    </row>
    <row r="2" spans="1:3" x14ac:dyDescent="0.25">
      <c r="A2" t="s">
        <v>49</v>
      </c>
      <c r="C2" t="s">
        <v>54</v>
      </c>
    </row>
    <row r="3" spans="1:3" x14ac:dyDescent="0.25">
      <c r="A3" t="s">
        <v>48</v>
      </c>
      <c r="C3" t="s">
        <v>55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3df8afa-632b-4208-925e-6301be0f0632">
      <UserInfo>
        <DisplayName>Curtis, Noah Brian - (nbcurtis)</DisplayName>
        <AccountId>91</AccountId>
        <AccountType/>
      </UserInfo>
    </SharedWithUsers>
    <TaxCatchAll xmlns="03df8afa-632b-4208-925e-6301be0f0632" xsi:nil="true"/>
    <lcf76f155ced4ddcb4097134ff3c332f xmlns="a28621cf-1913-4660-9675-76101b7fe11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9BE81C4CA1FE45BC6D8D8D63B4E9F1" ma:contentTypeVersion="16" ma:contentTypeDescription="Create a new document." ma:contentTypeScope="" ma:versionID="8b2546b12c4b287a949c4c3012d2d134">
  <xsd:schema xmlns:xsd="http://www.w3.org/2001/XMLSchema" xmlns:xs="http://www.w3.org/2001/XMLSchema" xmlns:p="http://schemas.microsoft.com/office/2006/metadata/properties" xmlns:ns2="a28621cf-1913-4660-9675-76101b7fe112" xmlns:ns3="03df8afa-632b-4208-925e-6301be0f0632" targetNamespace="http://schemas.microsoft.com/office/2006/metadata/properties" ma:root="true" ma:fieldsID="41464fb47af1e09bf4416b7b0db482ee" ns2:_="" ns3:_="">
    <xsd:import namespace="a28621cf-1913-4660-9675-76101b7fe112"/>
    <xsd:import namespace="03df8afa-632b-4208-925e-6301be0f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621cf-1913-4660-9675-76101b7fe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f8afa-632b-4208-925e-6301be0f063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a4a91ed-dd98-4028-8c1f-4da0575e4b71}" ma:internalName="TaxCatchAll" ma:showField="CatchAllData" ma:web="03df8afa-632b-4208-925e-6301be0f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905A9-5675-4557-976D-5FA995FF9F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88711-4B0B-4083-9BEF-3851E3CBC992}">
  <ds:schemaRefs>
    <ds:schemaRef ds:uri="http://purl.org/dc/dcmitype/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552829e4-3e21-437d-88c0-3220f8d7581c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9280aa0-7405-4613-ac31-71ea2fc4e09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21A3A6-7FB9-4FB2-9135-659F9EE94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FREE-FORM INVOICE</vt:lpstr>
      <vt:lpstr>CATALOG INVOICE</vt:lpstr>
      <vt:lpstr>Customers</vt:lpstr>
      <vt:lpstr>Goods &amp; Services</vt:lpstr>
      <vt:lpstr>Payment Terms</vt:lpstr>
      <vt:lpstr>Misc Tables</vt:lpstr>
      <vt:lpstr>'FREE-FORM INVOICE'!Classification</vt:lpstr>
      <vt:lpstr>Classification</vt:lpstr>
      <vt:lpstr>'FREE-FORM INVOICE'!Customer</vt:lpstr>
      <vt:lpstr>Customer</vt:lpstr>
      <vt:lpstr>'FREE-FORM INVOICE'!Description</vt:lpstr>
      <vt:lpstr>Description</vt:lpstr>
      <vt:lpstr>'CATALOG INVOICE'!Print_Area</vt:lpstr>
      <vt:lpstr>'FREE-FORM INVOICE'!Print_Area</vt:lpstr>
      <vt:lpstr>'FREE-FORM INVOICE'!Term</vt:lpstr>
      <vt:lpstr>Term</vt:lpstr>
      <vt:lpstr>'FREE-FORM INVOICE'!YN</vt:lpstr>
      <vt:lpstr>YN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Prim, Bethany M - (bprim)</dc:creator>
  <cp:keywords/>
  <dc:description/>
  <cp:lastModifiedBy>Gallegos, Joe - (joeg)</cp:lastModifiedBy>
  <cp:revision/>
  <cp:lastPrinted>2024-01-16T18:47:11Z</cp:lastPrinted>
  <dcterms:created xsi:type="dcterms:W3CDTF">2023-11-29T15:07:12Z</dcterms:created>
  <dcterms:modified xsi:type="dcterms:W3CDTF">2024-01-31T17:29:36Z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0x010100272CEFD2AF19E946B21BFF3A93D0A9C1</vt:lpwstr>
  </property>
</Properties>
</file>